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2\May 2022\Depository Corporations Survey\2022\May 22\"/>
    </mc:Choice>
  </mc:AlternateContent>
  <xr:revisionPtr revIDLastSave="0" documentId="8_{8A374BF7-CAE5-4892-9FBE-99CD5B56D617}" xr6:coauthVersionLast="47" xr6:coauthVersionMax="47" xr10:uidLastSave="{00000000-0000-0000-0000-000000000000}"/>
  <bookViews>
    <workbookView xWindow="315" yWindow="75" windowWidth="14100" windowHeight="15390" tabRatio="602" xr2:uid="{00000000-000D-0000-FFFF-FFFF00000000}"/>
  </bookViews>
  <sheets>
    <sheet name="Dataset" sheetId="5" r:id="rId1"/>
    <sheet name="Source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D32" i="5" l="1"/>
  <c r="HD31" i="5" s="1"/>
  <c r="HD30" i="5"/>
  <c r="HD29" i="5"/>
  <c r="HD28" i="5" s="1"/>
  <c r="HD26" i="5"/>
  <c r="HD25" i="5"/>
  <c r="HD24" i="5"/>
  <c r="HD23" i="5"/>
  <c r="HD22" i="5"/>
  <c r="HD21" i="5"/>
  <c r="HD19" i="5"/>
  <c r="HD18" i="5"/>
  <c r="HD14" i="5"/>
  <c r="HD13" i="5"/>
  <c r="HD12" i="5" l="1"/>
  <c r="HD27" i="5"/>
  <c r="HD20" i="5"/>
  <c r="HD17" i="5"/>
  <c r="HD16" i="5" l="1"/>
  <c r="HD15" i="5" s="1"/>
  <c r="C7" i="5"/>
  <c r="C6" i="5"/>
</calcChain>
</file>

<file path=xl/sharedStrings.xml><?xml version="1.0" encoding="utf-8"?>
<sst xmlns="http://schemas.openxmlformats.org/spreadsheetml/2006/main" count="301" uniqueCount="279">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</sst>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4" fontId="18" fillId="0" borderId="0" xfId="0" applyNumberFormat="1" applyFont="1" applyFill="1"/>
    <xf numFmtId="164" fontId="20" fillId="0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 xr:uid="{00000000-0005-0000-0000-000003000000}"/>
    <cellStyle name="Millares 9" xfId="3" xr:uid="{00000000-0005-0000-0000-000004000000}"/>
    <cellStyle name="Normal" xfId="0" builtinId="0"/>
    <cellStyle name="Normal 2" xfId="5" xr:uid="{00000000-0005-0000-0000-000006000000}"/>
    <cellStyle name="Normal 3" xfId="1" xr:uid="{00000000-0005-0000-0000-000007000000}"/>
    <cellStyle name="Normal 4" xfId="4" xr:uid="{00000000-0005-0000-0000-000008000000}"/>
    <cellStyle name="Normal 7" xfId="6" xr:uid="{00000000-0005-0000-0000-000009000000}"/>
    <cellStyle name="Normal 9" xfId="7" xr:uid="{00000000-0005-0000-0000-00000A000000}"/>
    <cellStyle name="Normal_05. Monetarni pregled" xfId="8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/>
      <sheetData sheetId="1">
        <row r="13">
          <cell r="AJ13">
            <v>68714.227799999993</v>
          </cell>
        </row>
        <row r="14">
          <cell r="AJ14">
            <v>13044.984000000002</v>
          </cell>
        </row>
        <row r="19">
          <cell r="AJ19">
            <v>-11465.773444</v>
          </cell>
        </row>
        <row r="20">
          <cell r="AJ20">
            <v>-8604.0879999999997</v>
          </cell>
        </row>
        <row r="22">
          <cell r="AJ22">
            <v>227.25299999999999</v>
          </cell>
        </row>
        <row r="23">
          <cell r="AJ23">
            <v>29.216000000000001</v>
          </cell>
        </row>
        <row r="24">
          <cell r="AJ24">
            <v>1163.7650000000001</v>
          </cell>
        </row>
        <row r="25">
          <cell r="AJ25">
            <v>26422.03</v>
          </cell>
        </row>
        <row r="26">
          <cell r="AJ26">
            <v>33137.023886999996</v>
          </cell>
        </row>
        <row r="27">
          <cell r="AJ27">
            <v>-18919.74951899999</v>
          </cell>
        </row>
        <row r="32">
          <cell r="AJ32">
            <v>11752.823068</v>
          </cell>
        </row>
        <row r="33">
          <cell r="AJ33">
            <v>66723.127656000011</v>
          </cell>
        </row>
        <row r="36">
          <cell r="AJ36">
            <v>25272.937999999998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ZG35"/>
  <sheetViews>
    <sheetView tabSelected="1" view="pageBreakPreview" zoomScale="85" zoomScaleNormal="85" zoomScaleSheetLayoutView="85" workbookViewId="0">
      <pane xSplit="2" topLeftCell="GY1" activePane="topRight" state="frozen"/>
      <selection pane="topRight" activeCell="HC33" sqref="HC33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83" width="9.140625" style="35"/>
    <col min="184" max="184" width="9.7109375" style="35" bestFit="1" customWidth="1"/>
    <col min="185" max="194" width="9.140625" style="35"/>
    <col min="195" max="199" width="9.140625" style="1"/>
    <col min="200" max="204" width="9.7109375" style="1" bestFit="1" customWidth="1"/>
    <col min="205" max="205" width="10" style="1" customWidth="1"/>
    <col min="206" max="206" width="10.140625" style="1" customWidth="1"/>
    <col min="207" max="207" width="10.7109375" style="1" bestFit="1" customWidth="1"/>
    <col min="208" max="208" width="10.28515625" style="1" customWidth="1"/>
    <col min="209" max="211" width="10.7109375" style="1" bestFit="1" customWidth="1"/>
    <col min="212" max="212" width="11.42578125" style="1" bestFit="1" customWidth="1"/>
    <col min="213" max="16384" width="9.140625" style="1"/>
  </cols>
  <sheetData>
    <row r="1" spans="1:212 16181:16231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F1" s="5"/>
      <c r="WZG1" s="5"/>
    </row>
    <row r="2" spans="1:212 16181:16231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F2" s="5"/>
      <c r="WZG2" s="5"/>
    </row>
    <row r="3" spans="1:212 16181:16231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F3" s="5" t="s">
        <v>8</v>
      </c>
      <c r="WZG3" s="5">
        <v>0</v>
      </c>
    </row>
    <row r="4" spans="1:212 16181:16231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F4" s="5" t="s">
        <v>16</v>
      </c>
      <c r="WZG4" s="5">
        <v>3</v>
      </c>
    </row>
    <row r="5" spans="1:212 16181:16231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F5" s="5" t="s">
        <v>15</v>
      </c>
      <c r="WZG5" s="5">
        <v>6</v>
      </c>
    </row>
    <row r="6" spans="1:212 16181:16231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F6" s="5"/>
      <c r="WZG6" s="5">
        <v>9</v>
      </c>
    </row>
    <row r="7" spans="1:212 16181:16231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F7" s="5"/>
      <c r="WZG7" s="5"/>
    </row>
    <row r="8" spans="1:212 16181:16231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F8" s="5"/>
      <c r="WZG8" s="5"/>
    </row>
    <row r="9" spans="1:212 16181:16231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F9" s="11"/>
      <c r="WZG9" s="11"/>
    </row>
    <row r="10" spans="1:212 16181:16231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FX10" s="34" t="s">
        <v>246</v>
      </c>
      <c r="FY10" s="34" t="s">
        <v>247</v>
      </c>
      <c r="FZ10" s="34" t="s">
        <v>248</v>
      </c>
      <c r="GA10" s="34" t="s">
        <v>249</v>
      </c>
      <c r="GB10" s="34" t="s">
        <v>250</v>
      </c>
      <c r="GC10" s="34" t="s">
        <v>251</v>
      </c>
      <c r="GD10" s="34" t="s">
        <v>252</v>
      </c>
      <c r="GE10" s="34" t="s">
        <v>253</v>
      </c>
      <c r="GF10" s="34" t="s">
        <v>254</v>
      </c>
      <c r="GG10" s="34" t="s">
        <v>255</v>
      </c>
      <c r="GH10" s="34" t="s">
        <v>256</v>
      </c>
      <c r="GI10" s="34" t="s">
        <v>257</v>
      </c>
      <c r="GJ10" s="34" t="s">
        <v>258</v>
      </c>
      <c r="GK10" s="34" t="s">
        <v>259</v>
      </c>
      <c r="GL10" s="34" t="s">
        <v>260</v>
      </c>
      <c r="GM10" s="34" t="s">
        <v>261</v>
      </c>
      <c r="GN10" s="34" t="s">
        <v>262</v>
      </c>
      <c r="GO10" s="34" t="s">
        <v>263</v>
      </c>
      <c r="GP10" s="34" t="s">
        <v>264</v>
      </c>
      <c r="GQ10" s="34" t="s">
        <v>265</v>
      </c>
      <c r="GR10" s="34" t="s">
        <v>266</v>
      </c>
      <c r="GS10" s="83" t="s">
        <v>267</v>
      </c>
      <c r="GT10" s="83" t="s">
        <v>268</v>
      </c>
      <c r="GU10" s="83" t="s">
        <v>269</v>
      </c>
      <c r="GV10" s="83" t="s">
        <v>270</v>
      </c>
      <c r="GW10" s="83" t="s">
        <v>271</v>
      </c>
      <c r="GX10" s="83" t="s">
        <v>272</v>
      </c>
      <c r="GY10" s="83" t="s">
        <v>273</v>
      </c>
      <c r="GZ10" s="34" t="s">
        <v>274</v>
      </c>
      <c r="HA10" s="34" t="s">
        <v>275</v>
      </c>
      <c r="HB10" s="34" t="s">
        <v>276</v>
      </c>
      <c r="HC10" s="34" t="s">
        <v>277</v>
      </c>
      <c r="HD10" s="34" t="s">
        <v>278</v>
      </c>
      <c r="WXI10" s="2"/>
      <c r="WXJ10" s="2"/>
    </row>
    <row r="11" spans="1:212 16181:16231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N11" s="36"/>
      <c r="GS11" s="84"/>
      <c r="GT11" s="84"/>
      <c r="GU11" s="84"/>
      <c r="GV11" s="84"/>
      <c r="GW11" s="84"/>
      <c r="GX11" s="84"/>
    </row>
    <row r="12" spans="1:212 16181:16231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v>50897.235478999995</v>
      </c>
      <c r="FL12" s="44">
        <v>50790.525743999999</v>
      </c>
      <c r="FM12" s="44">
        <v>46645.480539000011</v>
      </c>
      <c r="FN12" s="44">
        <v>49146.555569000004</v>
      </c>
      <c r="FO12" s="44">
        <v>50963.431572000001</v>
      </c>
      <c r="FP12" s="44">
        <v>54191.105960999994</v>
      </c>
      <c r="FQ12" s="44">
        <v>55182.658894</v>
      </c>
      <c r="FR12" s="44">
        <v>54589.350611999995</v>
      </c>
      <c r="FS12" s="44">
        <v>57462.970222999997</v>
      </c>
      <c r="FT12" s="44">
        <v>60639.477165999997</v>
      </c>
      <c r="FU12" s="44">
        <v>59041.494772000005</v>
      </c>
      <c r="FV12" s="44">
        <v>58595.708482000002</v>
      </c>
      <c r="FW12" s="44">
        <v>60136.925319000009</v>
      </c>
      <c r="FX12" s="44">
        <v>60998.520854000002</v>
      </c>
      <c r="FY12" s="44">
        <v>62740.722838000002</v>
      </c>
      <c r="FZ12" s="44">
        <v>63746.541209999996</v>
      </c>
      <c r="GA12" s="44">
        <v>65999.351165</v>
      </c>
      <c r="GB12" s="58">
        <v>69161.457011999999</v>
      </c>
      <c r="GC12" s="58">
        <v>71286.670838999999</v>
      </c>
      <c r="GD12" s="58">
        <v>69508.135521999997</v>
      </c>
      <c r="GE12" s="58">
        <v>70257.869393999994</v>
      </c>
      <c r="GF12" s="58">
        <v>71399.282162000003</v>
      </c>
      <c r="GG12" s="58">
        <v>72133.092913</v>
      </c>
      <c r="GH12" s="58">
        <v>70967.372604999997</v>
      </c>
      <c r="GI12" s="58">
        <v>72471.233752</v>
      </c>
      <c r="GJ12" s="58">
        <v>71320.319787</v>
      </c>
      <c r="GK12" s="58">
        <v>73324.496847000017</v>
      </c>
      <c r="GL12" s="58">
        <v>73645.373353999996</v>
      </c>
      <c r="GM12" s="58">
        <v>75325.674266000002</v>
      </c>
      <c r="GN12" s="58">
        <v>76410.837480000002</v>
      </c>
      <c r="GO12" s="58">
        <v>75310.514833000008</v>
      </c>
      <c r="GP12" s="58">
        <v>73130.615468000004</v>
      </c>
      <c r="GQ12" s="58">
        <v>73386.164993999992</v>
      </c>
      <c r="GR12" s="58">
        <v>73665.810969999991</v>
      </c>
      <c r="GS12" s="58">
        <v>73577.089886000002</v>
      </c>
      <c r="GT12" s="58">
        <v>75801.177251999994</v>
      </c>
      <c r="GU12" s="58">
        <v>78601.58316899999</v>
      </c>
      <c r="GV12" s="58">
        <v>79551.580801000004</v>
      </c>
      <c r="GW12" s="58">
        <v>79602.562378999981</v>
      </c>
      <c r="GX12" s="58">
        <v>81322.100810000004</v>
      </c>
      <c r="GY12" s="58">
        <v>81272.778308000008</v>
      </c>
      <c r="GZ12" s="58">
        <v>82502.178876999984</v>
      </c>
      <c r="HA12" s="58">
        <v>82839.446899999995</v>
      </c>
      <c r="HB12" s="58">
        <v>81958.988123999996</v>
      </c>
      <c r="HC12" s="58">
        <v>82270.911079000012</v>
      </c>
      <c r="HD12" s="58">
        <f t="shared" ref="HD12" si="0">HD13+HD14</f>
        <v>81759.21179999999</v>
      </c>
    </row>
    <row r="13" spans="1:212 16181:16231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  <c r="FX13" s="35">
        <v>48872.414854000002</v>
      </c>
      <c r="FY13" s="35">
        <v>50901.979837999999</v>
      </c>
      <c r="FZ13" s="35">
        <v>52038.271209999999</v>
      </c>
      <c r="GA13" s="35">
        <v>54079.348164999996</v>
      </c>
      <c r="GB13" s="35">
        <v>55844.368011999999</v>
      </c>
      <c r="GC13" s="35">
        <v>56067.955839000002</v>
      </c>
      <c r="GD13" s="33">
        <v>54856.212522000002</v>
      </c>
      <c r="GE13" s="35">
        <v>54589.765393999995</v>
      </c>
      <c r="GF13" s="35">
        <v>55432.402161999998</v>
      </c>
      <c r="GG13" s="35">
        <v>57561.358912999996</v>
      </c>
      <c r="GH13" s="35">
        <v>57528.348604999999</v>
      </c>
      <c r="GI13" s="35">
        <v>58196.311752000001</v>
      </c>
      <c r="GJ13" s="35">
        <v>58102.286787000005</v>
      </c>
      <c r="GK13" s="35">
        <v>60120.08984700001</v>
      </c>
      <c r="GL13" s="35">
        <v>60101.993353999998</v>
      </c>
      <c r="GM13" s="35">
        <v>62451.101265999998</v>
      </c>
      <c r="GN13" s="35">
        <v>62217.716480000003</v>
      </c>
      <c r="GO13" s="35">
        <v>62562.233833000013</v>
      </c>
      <c r="GP13" s="35">
        <v>61191.297467999997</v>
      </c>
      <c r="GQ13" s="35">
        <v>60764.456994</v>
      </c>
      <c r="GR13" s="35">
        <v>61125.28097</v>
      </c>
      <c r="GS13" s="33">
        <v>62654.201886000003</v>
      </c>
      <c r="GT13" s="33">
        <v>63397.922251999989</v>
      </c>
      <c r="GU13" s="33">
        <v>65761.345168999993</v>
      </c>
      <c r="GV13" s="33">
        <v>66102.307801000003</v>
      </c>
      <c r="GW13" s="33">
        <v>66774.71237899999</v>
      </c>
      <c r="GX13" s="33">
        <v>66761.106809999997</v>
      </c>
      <c r="GY13" s="35">
        <v>67106.622308000005</v>
      </c>
      <c r="GZ13" s="35">
        <v>68299.175876999987</v>
      </c>
      <c r="HA13" s="35">
        <v>68246.736899999989</v>
      </c>
      <c r="HB13" s="35">
        <v>68679.281124000001</v>
      </c>
      <c r="HC13" s="35">
        <v>68826.992079000003</v>
      </c>
      <c r="HD13" s="35">
        <f>'[1]revisedtab3&amp;4'!$AJ$13</f>
        <v>68714.227799999993</v>
      </c>
    </row>
    <row r="14" spans="1:212 16181:16231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  <c r="FX14" s="35">
        <v>12126.106</v>
      </c>
      <c r="FY14" s="35">
        <v>11838.743000000002</v>
      </c>
      <c r="FZ14" s="35">
        <v>11708.269999999997</v>
      </c>
      <c r="GA14" s="35">
        <v>11920.002999999997</v>
      </c>
      <c r="GB14" s="35">
        <v>13317.089000000002</v>
      </c>
      <c r="GC14" s="35">
        <v>15218.715</v>
      </c>
      <c r="GD14" s="33">
        <v>14651.922999999999</v>
      </c>
      <c r="GE14" s="35">
        <v>15668.103999999999</v>
      </c>
      <c r="GF14" s="35">
        <v>15966.880000000001</v>
      </c>
      <c r="GG14" s="35">
        <v>14571.734000000004</v>
      </c>
      <c r="GH14" s="35">
        <v>13439.023999999999</v>
      </c>
      <c r="GI14" s="35">
        <v>14274.921999999999</v>
      </c>
      <c r="GJ14" s="35">
        <v>13218.033000000001</v>
      </c>
      <c r="GK14" s="35">
        <v>13204.407000000001</v>
      </c>
      <c r="GL14" s="35">
        <v>13543.379999999997</v>
      </c>
      <c r="GM14" s="35">
        <v>12874.572999999999</v>
      </c>
      <c r="GN14" s="35">
        <v>14193.121000000001</v>
      </c>
      <c r="GO14" s="35">
        <v>12748.280999999999</v>
      </c>
      <c r="GP14" s="35">
        <v>11939.318000000001</v>
      </c>
      <c r="GQ14" s="35">
        <v>12621.707999999999</v>
      </c>
      <c r="GR14" s="35">
        <v>12540.529999999999</v>
      </c>
      <c r="GS14" s="33">
        <v>10922.888000000003</v>
      </c>
      <c r="GT14" s="33">
        <v>12403.255000000001</v>
      </c>
      <c r="GU14" s="33">
        <v>12840.237999999998</v>
      </c>
      <c r="GV14" s="33">
        <v>13449.273000000001</v>
      </c>
      <c r="GW14" s="33">
        <v>12827.849999999999</v>
      </c>
      <c r="GX14" s="33">
        <v>14560.993999999999</v>
      </c>
      <c r="GY14" s="35">
        <v>14166.155999999997</v>
      </c>
      <c r="GZ14" s="35">
        <v>14203.003000000001</v>
      </c>
      <c r="HA14" s="35">
        <v>14592.710000000001</v>
      </c>
      <c r="HB14" s="35">
        <v>13279.707000000002</v>
      </c>
      <c r="HC14" s="35">
        <v>13443.919000000002</v>
      </c>
      <c r="HD14" s="35">
        <f>'[1]revisedtab3&amp;4'!$AJ$14</f>
        <v>13044.984000000002</v>
      </c>
    </row>
    <row r="15" spans="1:212 16181:16231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v>37465.733314999998</v>
      </c>
      <c r="FL15" s="55">
        <v>39003.109417000007</v>
      </c>
      <c r="FM15" s="55">
        <v>41872.477901999991</v>
      </c>
      <c r="FN15" s="55">
        <v>39437.366256999987</v>
      </c>
      <c r="FO15" s="55">
        <v>37992.091948999994</v>
      </c>
      <c r="FP15" s="55">
        <v>37213.206070000015</v>
      </c>
      <c r="FQ15" s="55">
        <v>36261.54830699999</v>
      </c>
      <c r="FR15" s="55">
        <v>37124.794739000004</v>
      </c>
      <c r="FS15" s="55">
        <v>36135.894668000008</v>
      </c>
      <c r="FT15" s="55">
        <v>35616.158280000003</v>
      </c>
      <c r="FU15" s="55">
        <v>33118.58369900001</v>
      </c>
      <c r="FV15" s="55">
        <v>35263.381299000001</v>
      </c>
      <c r="FW15" s="55">
        <v>33689.638942000012</v>
      </c>
      <c r="FX15" s="55">
        <v>33064.839156000002</v>
      </c>
      <c r="FY15" s="55">
        <v>33365.369693000008</v>
      </c>
      <c r="FZ15" s="55">
        <v>30310.010720999999</v>
      </c>
      <c r="GA15" s="55">
        <v>29201.310483999994</v>
      </c>
      <c r="GB15" s="59">
        <v>26302.227306999994</v>
      </c>
      <c r="GC15" s="59">
        <v>25198.163105</v>
      </c>
      <c r="GD15" s="59">
        <v>26264.392657999975</v>
      </c>
      <c r="GE15" s="59">
        <v>25155.264107000003</v>
      </c>
      <c r="GF15" s="59">
        <v>24390.119875000004</v>
      </c>
      <c r="GG15" s="59">
        <v>23571.046202000005</v>
      </c>
      <c r="GH15" s="59">
        <v>26993.335133</v>
      </c>
      <c r="GI15" s="59">
        <v>24583.271326000016</v>
      </c>
      <c r="GJ15" s="59">
        <v>21080.649672999993</v>
      </c>
      <c r="GK15" s="59">
        <v>20090.066043999985</v>
      </c>
      <c r="GL15" s="59">
        <v>20195.573752999997</v>
      </c>
      <c r="GM15" s="59">
        <v>19245.098310999994</v>
      </c>
      <c r="GN15" s="59">
        <v>19563.562529999996</v>
      </c>
      <c r="GO15" s="59">
        <v>20393.96626500001</v>
      </c>
      <c r="GP15" s="59">
        <v>23380.743132999982</v>
      </c>
      <c r="GQ15" s="59">
        <v>24780.862521000032</v>
      </c>
      <c r="GR15" s="59">
        <v>24452.783605000004</v>
      </c>
      <c r="GS15" s="59">
        <v>22728.788556000021</v>
      </c>
      <c r="GT15" s="59">
        <v>20932.982940000002</v>
      </c>
      <c r="GU15" s="59">
        <v>18700.868200999997</v>
      </c>
      <c r="GV15" s="59">
        <v>20192.280361000005</v>
      </c>
      <c r="GW15" s="59">
        <v>19963.128670000035</v>
      </c>
      <c r="GX15" s="59">
        <v>20082.187982999996</v>
      </c>
      <c r="GY15" s="59">
        <v>21688.257570000009</v>
      </c>
      <c r="GZ15" s="59">
        <v>21082.703106000008</v>
      </c>
      <c r="HA15" s="59">
        <v>20707.946540000012</v>
      </c>
      <c r="HB15" s="59">
        <v>21684.18665600002</v>
      </c>
      <c r="HC15" s="59">
        <v>21218.655082999998</v>
      </c>
      <c r="HD15" s="59">
        <f t="shared" ref="HD15" si="1">HD16+HD26</f>
        <v>21989.676924000007</v>
      </c>
    </row>
    <row r="16" spans="1:212 16181:16231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v>52400.633314999999</v>
      </c>
      <c r="FL16" s="59">
        <v>52719.597933000005</v>
      </c>
      <c r="FM16" s="59">
        <v>51255.014784000006</v>
      </c>
      <c r="FN16" s="59">
        <v>50719.777126000001</v>
      </c>
      <c r="FO16" s="59">
        <v>49456.604131999993</v>
      </c>
      <c r="FP16" s="59">
        <v>47269.231649999987</v>
      </c>
      <c r="FQ16" s="59">
        <v>48160.516404000009</v>
      </c>
      <c r="FR16" s="59">
        <v>47839.231415999995</v>
      </c>
      <c r="FS16" s="59">
        <v>47537.017934999996</v>
      </c>
      <c r="FT16" s="59">
        <v>49059.581810000003</v>
      </c>
      <c r="FU16" s="59">
        <v>46640.109509999995</v>
      </c>
      <c r="FV16" s="59">
        <v>47800.942129000003</v>
      </c>
      <c r="FW16" s="59">
        <v>46998.20339100001</v>
      </c>
      <c r="FX16" s="59">
        <v>46372.403605</v>
      </c>
      <c r="FY16" s="59">
        <v>46671.934142000006</v>
      </c>
      <c r="FZ16" s="59">
        <v>45279.097514000001</v>
      </c>
      <c r="GA16" s="59">
        <v>45223.156946999996</v>
      </c>
      <c r="GB16" s="59">
        <v>43453.209845999998</v>
      </c>
      <c r="GC16" s="59">
        <v>43016.363974000007</v>
      </c>
      <c r="GD16" s="59">
        <v>44444.809847999997</v>
      </c>
      <c r="GE16" s="59">
        <v>43897.751857000003</v>
      </c>
      <c r="GF16" s="59">
        <v>42714.605701000008</v>
      </c>
      <c r="GG16" s="59">
        <v>41713.777135999997</v>
      </c>
      <c r="GH16" s="59">
        <v>44896.625790000006</v>
      </c>
      <c r="GI16" s="59">
        <v>43693.653353000002</v>
      </c>
      <c r="GJ16" s="59">
        <v>40678.864050000004</v>
      </c>
      <c r="GK16" s="59">
        <v>39231.878189999996</v>
      </c>
      <c r="GL16" s="59">
        <v>39437.311141999999</v>
      </c>
      <c r="GM16" s="59">
        <v>38625.783595999994</v>
      </c>
      <c r="GN16" s="59">
        <v>39543.07768300001</v>
      </c>
      <c r="GO16" s="59">
        <v>39989.075673999992</v>
      </c>
      <c r="GP16" s="59">
        <v>42173.427622000003</v>
      </c>
      <c r="GQ16" s="59">
        <v>43579.523837000001</v>
      </c>
      <c r="GR16" s="59">
        <v>42469.071888000006</v>
      </c>
      <c r="GS16" s="59">
        <v>40661.574319999992</v>
      </c>
      <c r="GT16" s="59">
        <v>41039.718154999995</v>
      </c>
      <c r="GU16" s="59">
        <v>38232.601369000004</v>
      </c>
      <c r="GV16" s="59">
        <v>40125.285089000005</v>
      </c>
      <c r="GW16" s="59">
        <v>39422.507045999999</v>
      </c>
      <c r="GX16" s="59">
        <v>40648.214974999995</v>
      </c>
      <c r="GY16" s="59">
        <v>41860.387563999997</v>
      </c>
      <c r="GZ16" s="59">
        <v>41352.852621999999</v>
      </c>
      <c r="HA16" s="59">
        <v>40927.790382999992</v>
      </c>
      <c r="HB16" s="59">
        <v>41825.108735000002</v>
      </c>
      <c r="HC16" s="59">
        <v>40763.106653000003</v>
      </c>
      <c r="HD16" s="59">
        <f t="shared" ref="HD16" si="2">HD17+HD20</f>
        <v>40909.426442999997</v>
      </c>
    </row>
    <row r="17" spans="1:212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v>-9795.1748879999996</v>
      </c>
      <c r="FL17" s="55">
        <v>-9642.8656150000006</v>
      </c>
      <c r="FM17" s="55">
        <v>-11462.530436999999</v>
      </c>
      <c r="FN17" s="55">
        <v>-12132.398459</v>
      </c>
      <c r="FO17" s="55">
        <v>-12419.260498</v>
      </c>
      <c r="FP17" s="55">
        <v>-14377.431153000001</v>
      </c>
      <c r="FQ17" s="55">
        <v>-13445.741206999999</v>
      </c>
      <c r="FR17" s="55">
        <v>-14198.920501000001</v>
      </c>
      <c r="FS17" s="55">
        <v>-14779.897188000001</v>
      </c>
      <c r="FT17" s="55">
        <v>-13571.710203999999</v>
      </c>
      <c r="FU17" s="55">
        <v>-16084.177942999999</v>
      </c>
      <c r="FV17" s="55">
        <v>-14565.055793</v>
      </c>
      <c r="FW17" s="55">
        <v>-15204.095181999999</v>
      </c>
      <c r="FX17" s="55">
        <v>-15563.383604000001</v>
      </c>
      <c r="FY17" s="55">
        <v>-15751.525731</v>
      </c>
      <c r="FZ17" s="55">
        <v>-16514.0674</v>
      </c>
      <c r="GA17" s="55">
        <v>-15923.004576000001</v>
      </c>
      <c r="GB17" s="59">
        <v>-17241.935441999998</v>
      </c>
      <c r="GC17" s="59">
        <v>-17978.186742999998</v>
      </c>
      <c r="GD17" s="59">
        <v>-16511.042253</v>
      </c>
      <c r="GE17" s="59">
        <v>-16875.069114999998</v>
      </c>
      <c r="GF17" s="59">
        <v>-18011.927162</v>
      </c>
      <c r="GG17" s="59">
        <v>-18901.514728000002</v>
      </c>
      <c r="GH17" s="59">
        <v>-16632.518469999999</v>
      </c>
      <c r="GI17" s="59">
        <v>-17041.191413</v>
      </c>
      <c r="GJ17" s="59">
        <v>-19676.228370000001</v>
      </c>
      <c r="GK17" s="59">
        <v>-21076.319899000002</v>
      </c>
      <c r="GL17" s="59">
        <v>-21029.592693999999</v>
      </c>
      <c r="GM17" s="59">
        <v>-21912.558970000002</v>
      </c>
      <c r="GN17" s="59">
        <v>-20810.237333000001</v>
      </c>
      <c r="GO17" s="59">
        <v>-20516.659557999999</v>
      </c>
      <c r="GP17" s="59">
        <v>-18221.794954999998</v>
      </c>
      <c r="GQ17" s="59">
        <v>-16709.552077</v>
      </c>
      <c r="GR17" s="59">
        <v>-17788.142296999999</v>
      </c>
      <c r="GS17" s="59">
        <v>-19738.672872000003</v>
      </c>
      <c r="GT17" s="59">
        <v>-19504.228823000001</v>
      </c>
      <c r="GU17" s="59">
        <v>-22040.698912</v>
      </c>
      <c r="GV17" s="59">
        <v>-20469.727730999999</v>
      </c>
      <c r="GW17" s="59">
        <v>-21128.133390000003</v>
      </c>
      <c r="GX17" s="59">
        <v>-19888.803953999999</v>
      </c>
      <c r="GY17" s="59">
        <v>-19245.377179000003</v>
      </c>
      <c r="GZ17" s="59">
        <v>-19833.865502000001</v>
      </c>
      <c r="HA17" s="59">
        <v>-20273.145070999999</v>
      </c>
      <c r="HB17" s="59">
        <v>-19585.577487999999</v>
      </c>
      <c r="HC17" s="59">
        <v>-20305.891386000003</v>
      </c>
      <c r="HD17" s="59">
        <f t="shared" ref="HD17" si="3">HD18+HD19</f>
        <v>-20069.861444000002</v>
      </c>
    </row>
    <row r="18" spans="1:212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  <c r="FX18" s="35">
        <v>-3959.3086040000003</v>
      </c>
      <c r="FY18" s="35">
        <v>-3503.0637309999997</v>
      </c>
      <c r="FZ18" s="35">
        <v>-3728.5094000000004</v>
      </c>
      <c r="GA18" s="35">
        <v>-4385.5895760000003</v>
      </c>
      <c r="GB18" s="35">
        <v>-4961.1394419999997</v>
      </c>
      <c r="GC18" s="35">
        <v>-4495.783743</v>
      </c>
      <c r="GD18" s="33">
        <v>-6162.6152529999999</v>
      </c>
      <c r="GE18" s="35">
        <v>-5407.2191149999999</v>
      </c>
      <c r="GF18" s="35">
        <v>-6397.8321620000006</v>
      </c>
      <c r="GG18" s="35">
        <v>-7717.4197280000008</v>
      </c>
      <c r="GH18" s="35">
        <v>-6709.8564699999988</v>
      </c>
      <c r="GI18" s="35">
        <v>-6657.8834129999996</v>
      </c>
      <c r="GJ18" s="35">
        <v>-8965.0633699999998</v>
      </c>
      <c r="GK18" s="35">
        <v>-10098.421898999999</v>
      </c>
      <c r="GL18" s="35">
        <v>-8891.4636939999982</v>
      </c>
      <c r="GM18" s="35">
        <v>-11265.412970000001</v>
      </c>
      <c r="GN18" s="35">
        <v>-10679.066333000001</v>
      </c>
      <c r="GO18" s="35">
        <v>-9988.9905580000013</v>
      </c>
      <c r="GP18" s="33">
        <v>-9435.574955</v>
      </c>
      <c r="GQ18" s="33">
        <v>-8557.4690770000016</v>
      </c>
      <c r="GR18" s="33">
        <v>-9875.3062969999992</v>
      </c>
      <c r="GS18" s="33">
        <v>-11872.894872000001</v>
      </c>
      <c r="GT18" s="33">
        <v>-12368.127823000001</v>
      </c>
      <c r="GU18" s="33">
        <v>-13159.934912000001</v>
      </c>
      <c r="GV18" s="33">
        <v>-12022.686731</v>
      </c>
      <c r="GW18" s="33">
        <v>-12339.117389999999</v>
      </c>
      <c r="GX18" s="33">
        <v>-11853.536953999999</v>
      </c>
      <c r="GY18" s="33">
        <v>-10269.202179</v>
      </c>
      <c r="GZ18" s="33">
        <v>-10375.053502000001</v>
      </c>
      <c r="HA18" s="33">
        <v>-10711.989071</v>
      </c>
      <c r="HB18" s="33">
        <v>-10798.550487999999</v>
      </c>
      <c r="HC18" s="33">
        <v>-11636.754386000001</v>
      </c>
      <c r="HD18" s="33">
        <f>'[1]revisedtab3&amp;4'!$AJ$19</f>
        <v>-11465.773444</v>
      </c>
    </row>
    <row r="19" spans="1:212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  <c r="FX19" s="35">
        <v>-11604.075000000001</v>
      </c>
      <c r="FY19" s="35">
        <v>-12248.462</v>
      </c>
      <c r="FZ19" s="35">
        <v>-12785.558000000001</v>
      </c>
      <c r="GA19" s="35">
        <v>-11537.415000000001</v>
      </c>
      <c r="GB19" s="35">
        <v>-12280.795999999998</v>
      </c>
      <c r="GC19" s="35">
        <v>-13482.402999999998</v>
      </c>
      <c r="GD19" s="33">
        <v>-10348.427</v>
      </c>
      <c r="GE19" s="35">
        <v>-11467.849999999999</v>
      </c>
      <c r="GF19" s="35">
        <v>-11614.095000000001</v>
      </c>
      <c r="GG19" s="35">
        <v>-11184.095000000001</v>
      </c>
      <c r="GH19" s="35">
        <v>-9922.6620000000003</v>
      </c>
      <c r="GI19" s="35">
        <v>-10383.307999999999</v>
      </c>
      <c r="GJ19" s="35">
        <v>-10711.165000000001</v>
      </c>
      <c r="GK19" s="35">
        <v>-10977.898000000001</v>
      </c>
      <c r="GL19" s="35">
        <v>-12138.129000000001</v>
      </c>
      <c r="GM19" s="35">
        <v>-10647.146000000001</v>
      </c>
      <c r="GN19" s="35">
        <v>-10131.171</v>
      </c>
      <c r="GO19" s="35">
        <v>-10527.669</v>
      </c>
      <c r="GP19" s="33">
        <v>-8786.2199999999993</v>
      </c>
      <c r="GQ19" s="33">
        <v>-8152.0830000000005</v>
      </c>
      <c r="GR19" s="33">
        <v>-7912.8360000000002</v>
      </c>
      <c r="GS19" s="33">
        <v>-7865.7780000000002</v>
      </c>
      <c r="GT19" s="33">
        <v>-7136.1010000000006</v>
      </c>
      <c r="GU19" s="33">
        <v>-8880.7639999999992</v>
      </c>
      <c r="GV19" s="33">
        <v>-8447.0410000000011</v>
      </c>
      <c r="GW19" s="33">
        <v>-8789.0160000000014</v>
      </c>
      <c r="GX19" s="33">
        <v>-8035.2669999999998</v>
      </c>
      <c r="GY19" s="33">
        <v>-8976.1750000000011</v>
      </c>
      <c r="GZ19" s="33">
        <v>-9458.8119999999999</v>
      </c>
      <c r="HA19" s="33">
        <v>-9561.1560000000009</v>
      </c>
      <c r="HB19" s="33">
        <v>-8787.027</v>
      </c>
      <c r="HC19" s="33">
        <v>-8669.1370000000006</v>
      </c>
      <c r="HD19" s="33">
        <f>'[1]revisedtab3&amp;4'!$AJ$20</f>
        <v>-8604.0879999999997</v>
      </c>
    </row>
    <row r="20" spans="1:212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v>62195.808203000001</v>
      </c>
      <c r="FL20" s="44">
        <v>62362.463548000007</v>
      </c>
      <c r="FM20" s="44">
        <v>62717.545221000008</v>
      </c>
      <c r="FN20" s="44">
        <v>62852.175585000005</v>
      </c>
      <c r="FO20" s="44">
        <v>61875.864629999996</v>
      </c>
      <c r="FP20" s="44">
        <v>61646.662802999992</v>
      </c>
      <c r="FQ20" s="44">
        <v>61606.257611000008</v>
      </c>
      <c r="FR20" s="44">
        <v>62038.151916999996</v>
      </c>
      <c r="FS20" s="44">
        <v>62316.915122999999</v>
      </c>
      <c r="FT20" s="44">
        <v>62631.292014000006</v>
      </c>
      <c r="FU20" s="44">
        <v>62724.287452999997</v>
      </c>
      <c r="FV20" s="44">
        <v>62365.997922000002</v>
      </c>
      <c r="FW20" s="44">
        <v>62202.298573000007</v>
      </c>
      <c r="FX20" s="44">
        <v>61935.787209000002</v>
      </c>
      <c r="FY20" s="44">
        <v>62423.459873000007</v>
      </c>
      <c r="FZ20" s="44">
        <v>61793.164914000001</v>
      </c>
      <c r="GA20" s="44">
        <v>61146.161522999995</v>
      </c>
      <c r="GB20" s="58">
        <v>60695.145288</v>
      </c>
      <c r="GC20" s="58">
        <v>60994.550717000006</v>
      </c>
      <c r="GD20" s="58">
        <v>60955.852100999997</v>
      </c>
      <c r="GE20" s="58">
        <v>60772.820972000001</v>
      </c>
      <c r="GF20" s="58">
        <v>60726.532863000008</v>
      </c>
      <c r="GG20" s="58">
        <v>60615.291863999999</v>
      </c>
      <c r="GH20" s="58">
        <v>61529.144260000001</v>
      </c>
      <c r="GI20" s="58">
        <v>60734.844766000002</v>
      </c>
      <c r="GJ20" s="58">
        <v>60355.092420000001</v>
      </c>
      <c r="GK20" s="58">
        <v>60308.198088999998</v>
      </c>
      <c r="GL20" s="58">
        <v>60466.903835999998</v>
      </c>
      <c r="GM20" s="58">
        <v>60538.342565999999</v>
      </c>
      <c r="GN20" s="58">
        <v>60353.315016000008</v>
      </c>
      <c r="GO20" s="58">
        <v>60505.735231999992</v>
      </c>
      <c r="GP20" s="58">
        <v>60395.222577</v>
      </c>
      <c r="GQ20" s="58">
        <v>60289.075914000001</v>
      </c>
      <c r="GR20" s="58">
        <v>60257.214185000004</v>
      </c>
      <c r="GS20" s="58">
        <v>60400.247191999995</v>
      </c>
      <c r="GT20" s="58">
        <v>60543.946977999993</v>
      </c>
      <c r="GU20" s="58">
        <v>60273.300281000003</v>
      </c>
      <c r="GV20" s="58">
        <v>60595.012820000004</v>
      </c>
      <c r="GW20" s="58">
        <v>60550.640436000002</v>
      </c>
      <c r="GX20" s="58">
        <v>60537.018928999998</v>
      </c>
      <c r="GY20" s="58">
        <v>61105.764743</v>
      </c>
      <c r="GZ20" s="58">
        <v>61186.718123999999</v>
      </c>
      <c r="HA20" s="58">
        <v>61200.935453999991</v>
      </c>
      <c r="HB20" s="58">
        <v>61410.686222999997</v>
      </c>
      <c r="HC20" s="58">
        <v>61068.998039000006</v>
      </c>
      <c r="HD20" s="58">
        <f t="shared" ref="HD20" si="4">HD21+HD22+HD23+HD24+HD25</f>
        <v>60979.287886999999</v>
      </c>
    </row>
    <row r="21" spans="1:212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  <c r="FX21" s="35">
        <v>76.418999999999997</v>
      </c>
      <c r="FY21" s="35">
        <v>75.293000000000006</v>
      </c>
      <c r="FZ21" s="35">
        <v>75.986000000000004</v>
      </c>
      <c r="GA21" s="35">
        <v>53.938000000000002</v>
      </c>
      <c r="GB21" s="35">
        <v>74.010999999999996</v>
      </c>
      <c r="GC21" s="35">
        <v>70.543000000000006</v>
      </c>
      <c r="GD21" s="33">
        <v>65.548000000000002</v>
      </c>
      <c r="GE21" s="35">
        <v>66.055000000000007</v>
      </c>
      <c r="GF21" s="35">
        <v>65.941999999999993</v>
      </c>
      <c r="GG21" s="35">
        <v>66.626000000000005</v>
      </c>
      <c r="GH21" s="35">
        <v>82.921999999999997</v>
      </c>
      <c r="GI21" s="35">
        <v>67.831999999999994</v>
      </c>
      <c r="GJ21" s="35">
        <v>71.875</v>
      </c>
      <c r="GK21" s="35">
        <v>76.385999999999996</v>
      </c>
      <c r="GL21" s="35">
        <v>71.655000000000001</v>
      </c>
      <c r="GM21" s="35">
        <v>72.293000000000006</v>
      </c>
      <c r="GN21" s="35">
        <v>72.093000000000004</v>
      </c>
      <c r="GO21" s="35">
        <v>72.313000000000002</v>
      </c>
      <c r="GP21" s="33">
        <v>71.442999999999998</v>
      </c>
      <c r="GQ21" s="33">
        <v>112.42</v>
      </c>
      <c r="GR21" s="33">
        <v>113.55</v>
      </c>
      <c r="GS21" s="33">
        <v>111.273</v>
      </c>
      <c r="GT21" s="33">
        <v>109.027</v>
      </c>
      <c r="GU21" s="33">
        <v>104.56399999999999</v>
      </c>
      <c r="GV21" s="33">
        <v>102.116</v>
      </c>
      <c r="GW21" s="33">
        <v>285.41300000000001</v>
      </c>
      <c r="GX21" s="33">
        <v>282.45600000000002</v>
      </c>
      <c r="GY21" s="33">
        <v>510.85899999999998</v>
      </c>
      <c r="GZ21" s="33">
        <v>506.58</v>
      </c>
      <c r="HA21" s="33">
        <v>517.89300000000003</v>
      </c>
      <c r="HB21" s="33">
        <v>229.46700000000001</v>
      </c>
      <c r="HC21" s="33">
        <v>227.721</v>
      </c>
      <c r="HD21" s="33">
        <f>'[1]revisedtab3&amp;4'!$AJ$22</f>
        <v>227.25299999999999</v>
      </c>
    </row>
    <row r="22" spans="1:212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  <c r="FX22" s="35">
        <v>62.698</v>
      </c>
      <c r="FY22" s="35">
        <v>64.052999999999997</v>
      </c>
      <c r="FZ22" s="35">
        <v>63.997999999999998</v>
      </c>
      <c r="GA22" s="35">
        <v>66.816999999999993</v>
      </c>
      <c r="GB22" s="35">
        <v>65.608999999999995</v>
      </c>
      <c r="GC22" s="35">
        <v>67.707999999999998</v>
      </c>
      <c r="GD22" s="33">
        <v>64.244</v>
      </c>
      <c r="GE22" s="35">
        <v>60.825000000000003</v>
      </c>
      <c r="GF22" s="35">
        <v>60.320999999999998</v>
      </c>
      <c r="GG22" s="35">
        <v>59.71</v>
      </c>
      <c r="GH22" s="35">
        <v>60.088999999999999</v>
      </c>
      <c r="GI22" s="35">
        <v>60.860999999999997</v>
      </c>
      <c r="GJ22" s="35">
        <v>59.835000000000001</v>
      </c>
      <c r="GK22" s="35">
        <v>58.637</v>
      </c>
      <c r="GL22" s="35">
        <v>57.671999999999997</v>
      </c>
      <c r="GM22" s="35">
        <v>37.341999999999999</v>
      </c>
      <c r="GN22" s="35">
        <v>33.534999999999997</v>
      </c>
      <c r="GO22" s="35">
        <v>33.628999999999998</v>
      </c>
      <c r="GP22" s="35">
        <v>33.835999999999999</v>
      </c>
      <c r="GQ22" s="35">
        <v>33.262999999999998</v>
      </c>
      <c r="GR22" s="35">
        <v>32.997</v>
      </c>
      <c r="GS22" s="33">
        <v>32.567999999999998</v>
      </c>
      <c r="GT22" s="33">
        <v>32.045000000000002</v>
      </c>
      <c r="GU22" s="33">
        <v>31.526</v>
      </c>
      <c r="GV22" s="33">
        <v>31.379000000000001</v>
      </c>
      <c r="GW22" s="33">
        <v>30.876000000000001</v>
      </c>
      <c r="GX22" s="33">
        <v>31.326000000000001</v>
      </c>
      <c r="GY22" s="35">
        <v>30.672000000000001</v>
      </c>
      <c r="GZ22" s="35">
        <v>29.585000000000001</v>
      </c>
      <c r="HA22" s="35">
        <v>28.603999999999999</v>
      </c>
      <c r="HB22" s="35">
        <v>28.736999999999998</v>
      </c>
      <c r="HC22" s="35">
        <v>28.209</v>
      </c>
      <c r="HD22" s="35">
        <f>'[1]revisedtab3&amp;4'!$AJ$23</f>
        <v>29.216000000000001</v>
      </c>
    </row>
    <row r="23" spans="1:212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  <c r="FX23" s="35">
        <v>1097.7349999999999</v>
      </c>
      <c r="FY23" s="35">
        <v>1091.875</v>
      </c>
      <c r="FZ23" s="35">
        <v>1068.2280000000001</v>
      </c>
      <c r="GA23" s="35">
        <v>1064.9870000000001</v>
      </c>
      <c r="GB23" s="35">
        <v>1042.0329999999999</v>
      </c>
      <c r="GC23" s="35">
        <v>1035.5239999999999</v>
      </c>
      <c r="GD23" s="33">
        <v>851.37</v>
      </c>
      <c r="GE23" s="35">
        <v>919.95</v>
      </c>
      <c r="GF23" s="35">
        <v>901.09900000000005</v>
      </c>
      <c r="GG23" s="35">
        <v>807.30399999999997</v>
      </c>
      <c r="GH23" s="35">
        <v>867.08399999999995</v>
      </c>
      <c r="GI23" s="35">
        <v>878.78599999999994</v>
      </c>
      <c r="GJ23" s="35">
        <v>875.32899999999995</v>
      </c>
      <c r="GK23" s="35">
        <v>871.63300000000004</v>
      </c>
      <c r="GL23" s="35">
        <v>870.60599999999999</v>
      </c>
      <c r="GM23" s="35">
        <v>947.35900000000004</v>
      </c>
      <c r="GN23" s="35">
        <v>986.91200000000003</v>
      </c>
      <c r="GO23" s="35">
        <v>998.47799999999995</v>
      </c>
      <c r="GP23" s="35">
        <v>1455.05</v>
      </c>
      <c r="GQ23" s="35">
        <v>1082.7280000000001</v>
      </c>
      <c r="GR23" s="35">
        <v>1079.7570000000001</v>
      </c>
      <c r="GS23" s="33">
        <v>1083.944</v>
      </c>
      <c r="GT23" s="33">
        <v>1043.056</v>
      </c>
      <c r="GU23" s="33">
        <v>1042.3430000000001</v>
      </c>
      <c r="GV23" s="33">
        <v>1031.9100000000001</v>
      </c>
      <c r="GW23" s="33">
        <v>1023.199</v>
      </c>
      <c r="GX23" s="33">
        <v>999.88099999999997</v>
      </c>
      <c r="GY23" s="35">
        <v>1136.924</v>
      </c>
      <c r="GZ23" s="35">
        <v>1130.864</v>
      </c>
      <c r="HA23" s="35">
        <v>1173.8009999999999</v>
      </c>
      <c r="HB23" s="35">
        <v>1184.471</v>
      </c>
      <c r="HC23" s="35">
        <v>1157.7329999999999</v>
      </c>
      <c r="HD23" s="35">
        <f>'[1]revisedtab3&amp;4'!$AJ$24</f>
        <v>1163.7650000000001</v>
      </c>
    </row>
    <row r="24" spans="1:212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>
        <v>25893.51</v>
      </c>
      <c r="FY24" s="70">
        <v>26283.075000000001</v>
      </c>
      <c r="FZ24" s="70">
        <v>25994.269</v>
      </c>
      <c r="GA24" s="70">
        <v>25691.725999999999</v>
      </c>
      <c r="GB24" s="70">
        <v>25431.541000000001</v>
      </c>
      <c r="GC24" s="70">
        <v>26438.449000000001</v>
      </c>
      <c r="GD24" s="69">
        <v>26504.46</v>
      </c>
      <c r="GE24" s="70">
        <v>26416.162</v>
      </c>
      <c r="GF24" s="70">
        <v>26521.093000000001</v>
      </c>
      <c r="GG24" s="70">
        <v>26398.565999999999</v>
      </c>
      <c r="GH24" s="70">
        <v>27042.565999999999</v>
      </c>
      <c r="GI24" s="70">
        <v>26145.873</v>
      </c>
      <c r="GJ24" s="70">
        <v>26257.516</v>
      </c>
      <c r="GK24" s="70">
        <v>26236.972000000002</v>
      </c>
      <c r="GL24" s="70">
        <v>26365.754000000001</v>
      </c>
      <c r="GM24" s="70">
        <v>26400.781999999999</v>
      </c>
      <c r="GN24" s="70">
        <v>26247.255000000001</v>
      </c>
      <c r="GO24" s="70">
        <v>26454.815999999999</v>
      </c>
      <c r="GP24" s="70">
        <v>26320.27</v>
      </c>
      <c r="GQ24" s="70">
        <v>26375.510999999999</v>
      </c>
      <c r="GR24" s="70">
        <v>26462.720000000001</v>
      </c>
      <c r="GS24" s="69">
        <v>26443.837</v>
      </c>
      <c r="GT24" s="69">
        <v>26553.493999999999</v>
      </c>
      <c r="GU24" s="69">
        <v>26482.685000000001</v>
      </c>
      <c r="GV24" s="69">
        <v>26644.518</v>
      </c>
      <c r="GW24" s="69">
        <v>26402.616999999998</v>
      </c>
      <c r="GX24" s="69">
        <v>26203.654999999999</v>
      </c>
      <c r="GY24" s="70">
        <v>26217.784</v>
      </c>
      <c r="GZ24" s="70">
        <v>26219.325000000001</v>
      </c>
      <c r="HA24" s="70">
        <v>26322.953000000001</v>
      </c>
      <c r="HB24" s="70">
        <v>26848.95</v>
      </c>
      <c r="HC24" s="70">
        <v>26524.04</v>
      </c>
      <c r="HD24" s="70">
        <f>'[1]revisedtab3&amp;4'!$AJ$25</f>
        <v>26422.03</v>
      </c>
    </row>
    <row r="25" spans="1:212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>
        <v>34805.425209000001</v>
      </c>
      <c r="FY25" s="70">
        <v>34909.163873000005</v>
      </c>
      <c r="FZ25" s="70">
        <v>34590.683914000001</v>
      </c>
      <c r="GA25" s="70">
        <v>34268.693522999994</v>
      </c>
      <c r="GB25" s="70">
        <v>34081.951287999997</v>
      </c>
      <c r="GC25" s="70">
        <v>33382.326717000004</v>
      </c>
      <c r="GD25" s="69">
        <v>33470.230101000001</v>
      </c>
      <c r="GE25" s="70">
        <v>33309.828972000003</v>
      </c>
      <c r="GF25" s="70">
        <v>33178.077863000006</v>
      </c>
      <c r="GG25" s="70">
        <v>33283.085864000001</v>
      </c>
      <c r="GH25" s="70">
        <v>33476.483260000001</v>
      </c>
      <c r="GI25" s="70">
        <v>33581.492766000003</v>
      </c>
      <c r="GJ25" s="70">
        <v>33090.537420000001</v>
      </c>
      <c r="GK25" s="70">
        <v>33064.570089000001</v>
      </c>
      <c r="GL25" s="70">
        <v>33101.216836</v>
      </c>
      <c r="GM25" s="70">
        <v>33080.566566000001</v>
      </c>
      <c r="GN25" s="70">
        <v>33013.520016000002</v>
      </c>
      <c r="GO25" s="70">
        <v>32946.499231999995</v>
      </c>
      <c r="GP25" s="70">
        <v>32514.623576999998</v>
      </c>
      <c r="GQ25" s="70">
        <v>32685.153913999999</v>
      </c>
      <c r="GR25" s="70">
        <v>32568.190184999999</v>
      </c>
      <c r="GS25" s="69">
        <v>32728.625192</v>
      </c>
      <c r="GT25" s="69">
        <v>32806.324977999997</v>
      </c>
      <c r="GU25" s="69">
        <v>32612.182281000001</v>
      </c>
      <c r="GV25" s="69">
        <v>32785.089820000001</v>
      </c>
      <c r="GW25" s="69">
        <v>32808.535435999998</v>
      </c>
      <c r="GX25" s="69">
        <v>33019.700928999999</v>
      </c>
      <c r="GY25" s="70">
        <v>33209.525742999998</v>
      </c>
      <c r="GZ25" s="70">
        <v>33300.364124</v>
      </c>
      <c r="HA25" s="70">
        <v>33157.684453999995</v>
      </c>
      <c r="HB25" s="70">
        <v>33119.061222999997</v>
      </c>
      <c r="HC25" s="70">
        <v>33131.295039000004</v>
      </c>
      <c r="HD25" s="70">
        <f>'[1]revisedtab3&amp;4'!$AJ$26</f>
        <v>33137.023886999996</v>
      </c>
    </row>
    <row r="26" spans="1:212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>
        <v>-13307.564449</v>
      </c>
      <c r="FY26" s="44">
        <v>-13306.564449</v>
      </c>
      <c r="FZ26" s="44">
        <v>-14969.086793</v>
      </c>
      <c r="GA26" s="44">
        <v>-16021.846463</v>
      </c>
      <c r="GB26" s="44">
        <v>-17150.982539000004</v>
      </c>
      <c r="GC26" s="44">
        <v>-17818.200869000008</v>
      </c>
      <c r="GD26" s="58">
        <v>-18180.417190000022</v>
      </c>
      <c r="GE26" s="44">
        <v>-18742.48775</v>
      </c>
      <c r="GF26" s="44">
        <v>-18324.485826000004</v>
      </c>
      <c r="GG26" s="44">
        <v>-18142.730933999992</v>
      </c>
      <c r="GH26" s="44">
        <v>-17903.290657000005</v>
      </c>
      <c r="GI26" s="44">
        <v>-19110.382026999985</v>
      </c>
      <c r="GJ26" s="44">
        <v>-19598.214377000011</v>
      </c>
      <c r="GK26" s="44">
        <v>-19141.812146000011</v>
      </c>
      <c r="GL26" s="44">
        <v>-19241.737389000002</v>
      </c>
      <c r="GM26" s="44">
        <v>-19380.685285</v>
      </c>
      <c r="GN26" s="44">
        <v>-19979.515153000015</v>
      </c>
      <c r="GO26" s="44">
        <v>-19595.109408999982</v>
      </c>
      <c r="GP26" s="44">
        <v>-18792.684489000021</v>
      </c>
      <c r="GQ26" s="44">
        <v>-18798.661315999969</v>
      </c>
      <c r="GR26" s="44">
        <v>-18016.288283000002</v>
      </c>
      <c r="GS26" s="58">
        <v>-17932.785763999971</v>
      </c>
      <c r="GT26" s="58">
        <v>-20106.735214999993</v>
      </c>
      <c r="GU26" s="58">
        <v>-19531.733168000006</v>
      </c>
      <c r="GV26" s="58">
        <v>-19933.004728</v>
      </c>
      <c r="GW26" s="58">
        <v>-19459.378375999964</v>
      </c>
      <c r="GX26" s="58">
        <v>-20566.026991999999</v>
      </c>
      <c r="GY26" s="44">
        <v>-20172.129993999988</v>
      </c>
      <c r="GZ26" s="44">
        <v>-20270.14951599999</v>
      </c>
      <c r="HA26" s="44">
        <v>-20219.843842999981</v>
      </c>
      <c r="HB26" s="44">
        <v>-20140.922078999982</v>
      </c>
      <c r="HC26" s="44">
        <v>-19544.451570000005</v>
      </c>
      <c r="HD26" s="44">
        <f>'[1]revisedtab3&amp;4'!$AJ$27</f>
        <v>-18919.74951899999</v>
      </c>
    </row>
    <row r="27" spans="1:212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v>88362.902765999999</v>
      </c>
      <c r="FL27" s="44">
        <v>89793.635161000013</v>
      </c>
      <c r="FM27" s="44">
        <v>88517.958440999995</v>
      </c>
      <c r="FN27" s="44">
        <v>88583.921825999991</v>
      </c>
      <c r="FO27" s="44">
        <v>88955.523520999996</v>
      </c>
      <c r="FP27" s="44">
        <v>91404.312031000009</v>
      </c>
      <c r="FQ27" s="44">
        <v>91444.207200999997</v>
      </c>
      <c r="FR27" s="44">
        <v>91714.145350999999</v>
      </c>
      <c r="FS27" s="44">
        <v>93598.864891000005</v>
      </c>
      <c r="FT27" s="44">
        <v>96255.635446</v>
      </c>
      <c r="FU27" s="44">
        <v>92160.078471000015</v>
      </c>
      <c r="FV27" s="44">
        <v>93859.089781000002</v>
      </c>
      <c r="FW27" s="44">
        <v>93826.564261000007</v>
      </c>
      <c r="FX27" s="44">
        <v>93594.730221000005</v>
      </c>
      <c r="FY27" s="44">
        <v>94385.181601000004</v>
      </c>
      <c r="FZ27" s="44">
        <v>94056.551931000009</v>
      </c>
      <c r="GA27" s="44">
        <v>95200.661649000016</v>
      </c>
      <c r="GB27" s="58">
        <v>95463.684318999993</v>
      </c>
      <c r="GC27" s="58">
        <v>96484.833943999998</v>
      </c>
      <c r="GD27" s="58">
        <v>95772.528179999979</v>
      </c>
      <c r="GE27" s="58">
        <v>95413.133501000004</v>
      </c>
      <c r="GF27" s="58">
        <v>95789.402037000007</v>
      </c>
      <c r="GG27" s="58">
        <v>95704.139114999998</v>
      </c>
      <c r="GH27" s="58">
        <v>97960.707737999997</v>
      </c>
      <c r="GI27" s="58">
        <v>97054.505078000017</v>
      </c>
      <c r="GJ27" s="58">
        <v>92400.969459999993</v>
      </c>
      <c r="GK27" s="58">
        <v>93414.562891000009</v>
      </c>
      <c r="GL27" s="58">
        <v>93840.947107</v>
      </c>
      <c r="GM27" s="58">
        <v>94570.772576999996</v>
      </c>
      <c r="GN27" s="58">
        <v>95974.400009999998</v>
      </c>
      <c r="GO27" s="58">
        <v>95704.481098000018</v>
      </c>
      <c r="GP27" s="58">
        <v>96511.358600999985</v>
      </c>
      <c r="GQ27" s="58">
        <v>98167.027515000023</v>
      </c>
      <c r="GR27" s="85">
        <v>98118.594574999996</v>
      </c>
      <c r="GS27" s="86">
        <v>96305.878442000016</v>
      </c>
      <c r="GT27" s="86">
        <v>96734.160191999996</v>
      </c>
      <c r="GU27" s="86">
        <v>97302.451369999995</v>
      </c>
      <c r="GV27" s="86">
        <v>99743.861162000016</v>
      </c>
      <c r="GW27" s="86">
        <v>99565.691049000015</v>
      </c>
      <c r="GX27" s="86">
        <v>101404.288793</v>
      </c>
      <c r="GY27" s="86">
        <v>102961.03587800002</v>
      </c>
      <c r="GZ27" s="86">
        <v>103584.88198299998</v>
      </c>
      <c r="HA27" s="86">
        <v>103547.39344000001</v>
      </c>
      <c r="HB27" s="86">
        <v>103643.17478000002</v>
      </c>
      <c r="HC27" s="86">
        <v>103489.566162</v>
      </c>
      <c r="HD27" s="86">
        <f t="shared" ref="HD27" si="5">+HD28+HD31</f>
        <v>103748.888724</v>
      </c>
    </row>
    <row r="28" spans="1:212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v>53604.864765999999</v>
      </c>
      <c r="FL28" s="44">
        <v>54702.366161000013</v>
      </c>
      <c r="FM28" s="44">
        <v>54053.077441000001</v>
      </c>
      <c r="FN28" s="44">
        <v>54735.339825999996</v>
      </c>
      <c r="FO28" s="44">
        <v>55062.624520999998</v>
      </c>
      <c r="FP28" s="44">
        <v>56717.917031000004</v>
      </c>
      <c r="FQ28" s="44">
        <v>57141.288200999996</v>
      </c>
      <c r="FR28" s="44">
        <v>57093.188351000004</v>
      </c>
      <c r="FS28" s="44">
        <v>61368.697891000011</v>
      </c>
      <c r="FT28" s="44">
        <v>63275.082445999993</v>
      </c>
      <c r="FU28" s="44">
        <v>59274.658471000002</v>
      </c>
      <c r="FV28" s="44">
        <v>60825.251780999999</v>
      </c>
      <c r="FW28" s="44">
        <v>60804.944261000004</v>
      </c>
      <c r="FX28" s="44">
        <v>61047.284221000002</v>
      </c>
      <c r="FY28" s="44">
        <v>61629.952601000005</v>
      </c>
      <c r="FZ28" s="44">
        <v>61638.518931000006</v>
      </c>
      <c r="GA28" s="44">
        <v>62948.52564900001</v>
      </c>
      <c r="GB28" s="58">
        <v>63242.726319000001</v>
      </c>
      <c r="GC28" s="58">
        <v>64097.895943999996</v>
      </c>
      <c r="GD28" s="58">
        <v>64175.935179999986</v>
      </c>
      <c r="GE28" s="58">
        <v>64156.630501000007</v>
      </c>
      <c r="GF28" s="58">
        <v>64667.350037000011</v>
      </c>
      <c r="GG28" s="58">
        <v>64564.727115000002</v>
      </c>
      <c r="GH28" s="58">
        <v>67282.052737999998</v>
      </c>
      <c r="GI28" s="58">
        <v>67911.527078000014</v>
      </c>
      <c r="GJ28" s="58">
        <v>65559.666459999993</v>
      </c>
      <c r="GK28" s="58">
        <v>66350.823890999993</v>
      </c>
      <c r="GL28" s="58">
        <v>66636.676107000007</v>
      </c>
      <c r="GM28" s="58">
        <v>67667.253576999996</v>
      </c>
      <c r="GN28" s="58">
        <v>69035.487009999997</v>
      </c>
      <c r="GO28" s="58">
        <v>68587.20609800001</v>
      </c>
      <c r="GP28" s="58">
        <v>69509.599600999994</v>
      </c>
      <c r="GQ28" s="58">
        <v>72326.748515000014</v>
      </c>
      <c r="GR28" s="58">
        <v>72509.908574999994</v>
      </c>
      <c r="GS28" s="58">
        <v>70802.299442000003</v>
      </c>
      <c r="GT28" s="58">
        <v>71458.014192000002</v>
      </c>
      <c r="GU28" s="58">
        <v>71388.270369999984</v>
      </c>
      <c r="GV28" s="58">
        <v>73778.444162</v>
      </c>
      <c r="GW28" s="58">
        <v>73579.039049000014</v>
      </c>
      <c r="GX28" s="58">
        <v>75086.736793000004</v>
      </c>
      <c r="GY28" s="58">
        <v>76325.190878000009</v>
      </c>
      <c r="GZ28" s="58">
        <v>77089.801982999983</v>
      </c>
      <c r="HA28" s="58">
        <v>76917.809440000012</v>
      </c>
      <c r="HB28" s="58">
        <v>77228.770780000006</v>
      </c>
      <c r="HC28" s="58">
        <v>78102.182162000012</v>
      </c>
      <c r="HD28" s="58">
        <f t="shared" ref="HD28" si="6">+HD29+HD30</f>
        <v>78475.950724000009</v>
      </c>
    </row>
    <row r="29" spans="1:212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  <c r="FX29" s="35">
        <v>8813.5352210000001</v>
      </c>
      <c r="FY29" s="35">
        <v>8899.3656009999995</v>
      </c>
      <c r="FZ29" s="35">
        <v>9173.0169310000001</v>
      </c>
      <c r="GA29" s="35">
        <v>9345.0706489999993</v>
      </c>
      <c r="GB29" s="35">
        <v>9148.5873189999984</v>
      </c>
      <c r="GC29" s="35">
        <v>9022.7149439999994</v>
      </c>
      <c r="GD29" s="33">
        <v>8809.202174</v>
      </c>
      <c r="GE29" s="35">
        <v>9399.1774289999994</v>
      </c>
      <c r="GF29" s="35">
        <v>9615.7600839999996</v>
      </c>
      <c r="GG29" s="35">
        <v>9702.3747790000016</v>
      </c>
      <c r="GH29" s="35">
        <v>10536.176839</v>
      </c>
      <c r="GI29" s="35">
        <v>9869.0857140000007</v>
      </c>
      <c r="GJ29" s="35">
        <v>9703.1224340000008</v>
      </c>
      <c r="GK29" s="35">
        <v>10123.493222000001</v>
      </c>
      <c r="GL29" s="35">
        <v>10236.183437</v>
      </c>
      <c r="GM29" s="35">
        <v>10383.521577</v>
      </c>
      <c r="GN29" s="35">
        <v>9929.5877670000009</v>
      </c>
      <c r="GO29" s="35">
        <v>9740.424137</v>
      </c>
      <c r="GP29" s="35">
        <v>9741.743692</v>
      </c>
      <c r="GQ29" s="35">
        <v>10176.273451999999</v>
      </c>
      <c r="GR29" s="35">
        <v>10065.397887000001</v>
      </c>
      <c r="GS29" s="33">
        <v>10156.727612000001</v>
      </c>
      <c r="GT29" s="33">
        <v>10527.113737</v>
      </c>
      <c r="GU29" s="33">
        <v>10358.999182</v>
      </c>
      <c r="GV29" s="33">
        <v>10499.188767</v>
      </c>
      <c r="GW29" s="33">
        <v>10844.528835000001</v>
      </c>
      <c r="GX29" s="33">
        <v>11198.223703</v>
      </c>
      <c r="GY29" s="35">
        <v>11332.930878000001</v>
      </c>
      <c r="GZ29" s="35">
        <v>10872.385028000001</v>
      </c>
      <c r="HA29" s="35">
        <v>10864.865203000001</v>
      </c>
      <c r="HB29" s="35">
        <v>10991.003452999999</v>
      </c>
      <c r="HC29" s="35">
        <v>11404.146353</v>
      </c>
      <c r="HD29" s="35">
        <f>'[1]revisedtab3&amp;4'!$AJ$32</f>
        <v>11752.823068</v>
      </c>
    </row>
    <row r="30" spans="1:212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  <c r="FX30" s="35">
        <v>52233.749000000003</v>
      </c>
      <c r="FY30" s="35">
        <v>52730.587000000007</v>
      </c>
      <c r="FZ30" s="35">
        <v>52465.502000000008</v>
      </c>
      <c r="GA30" s="35">
        <v>53603.455000000009</v>
      </c>
      <c r="GB30" s="35">
        <v>54094.139000000003</v>
      </c>
      <c r="GC30" s="35">
        <v>55075.180999999997</v>
      </c>
      <c r="GD30" s="33">
        <v>55366.733005999988</v>
      </c>
      <c r="GE30" s="35">
        <v>54757.453072000011</v>
      </c>
      <c r="GF30" s="35">
        <v>55051.58995300001</v>
      </c>
      <c r="GG30" s="35">
        <v>54862.352335999996</v>
      </c>
      <c r="GH30" s="35">
        <v>56745.875899000006</v>
      </c>
      <c r="GI30" s="35">
        <v>58042.441364000006</v>
      </c>
      <c r="GJ30" s="35">
        <v>55856.544025999996</v>
      </c>
      <c r="GK30" s="35">
        <v>56227.330668999995</v>
      </c>
      <c r="GL30" s="35">
        <v>56400.492670000007</v>
      </c>
      <c r="GM30" s="35">
        <v>57283.731999999989</v>
      </c>
      <c r="GN30" s="35">
        <v>59105.899243</v>
      </c>
      <c r="GO30" s="35">
        <v>58846.781961000008</v>
      </c>
      <c r="GP30" s="35">
        <v>59767.855908999998</v>
      </c>
      <c r="GQ30" s="35">
        <v>62150.475063000013</v>
      </c>
      <c r="GR30" s="35">
        <v>62444.510687999995</v>
      </c>
      <c r="GS30" s="33">
        <v>60645.571830000001</v>
      </c>
      <c r="GT30" s="33">
        <v>60930.900454999995</v>
      </c>
      <c r="GU30" s="33">
        <v>61029.271187999992</v>
      </c>
      <c r="GV30" s="33">
        <v>63279.255395</v>
      </c>
      <c r="GW30" s="33">
        <v>62734.510214000016</v>
      </c>
      <c r="GX30" s="33">
        <v>63888.51309</v>
      </c>
      <c r="GY30" s="35">
        <v>64992.260000000009</v>
      </c>
      <c r="GZ30" s="35">
        <v>66217.416954999979</v>
      </c>
      <c r="HA30" s="35">
        <v>66052.944237000003</v>
      </c>
      <c r="HB30" s="35">
        <v>66237.767327000009</v>
      </c>
      <c r="HC30" s="35">
        <v>66698.035809000008</v>
      </c>
      <c r="HD30" s="35">
        <f>'[1]revisedtab3&amp;4'!$AJ$33</f>
        <v>66723.127656000011</v>
      </c>
    </row>
    <row r="31" spans="1:212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v>34758.038</v>
      </c>
      <c r="FL31" s="44">
        <v>35091.269</v>
      </c>
      <c r="FM31" s="44">
        <v>34464.881000000001</v>
      </c>
      <c r="FN31" s="44">
        <v>33848.581999999995</v>
      </c>
      <c r="FO31" s="44">
        <v>33892.899000000005</v>
      </c>
      <c r="FP31" s="44">
        <v>34686.395000000004</v>
      </c>
      <c r="FQ31" s="44">
        <v>34302.919000000002</v>
      </c>
      <c r="FR31" s="44">
        <v>34620.956999999995</v>
      </c>
      <c r="FS31" s="44">
        <v>32230.167000000001</v>
      </c>
      <c r="FT31" s="44">
        <v>32980.553000000007</v>
      </c>
      <c r="FU31" s="44">
        <v>32885.420000000006</v>
      </c>
      <c r="FV31" s="44">
        <v>33033.838000000003</v>
      </c>
      <c r="FW31" s="44">
        <v>33021.620000000003</v>
      </c>
      <c r="FX31" s="44">
        <v>32547.446000000004</v>
      </c>
      <c r="FY31" s="44">
        <v>32755.229000000003</v>
      </c>
      <c r="FZ31" s="44">
        <v>32418.033000000003</v>
      </c>
      <c r="GA31" s="44">
        <v>32252.135999999999</v>
      </c>
      <c r="GB31" s="58">
        <v>32220.957999999995</v>
      </c>
      <c r="GC31" s="58">
        <v>32386.938000000002</v>
      </c>
      <c r="GD31" s="58">
        <v>31596.59299999999</v>
      </c>
      <c r="GE31" s="58">
        <v>31256.503000000001</v>
      </c>
      <c r="GF31" s="58">
        <v>31122.052</v>
      </c>
      <c r="GG31" s="58">
        <v>31139.412</v>
      </c>
      <c r="GH31" s="58">
        <v>30678.655000000002</v>
      </c>
      <c r="GI31" s="58">
        <v>29142.978000000003</v>
      </c>
      <c r="GJ31" s="58">
        <v>26841.303</v>
      </c>
      <c r="GK31" s="58">
        <v>27063.739000000009</v>
      </c>
      <c r="GL31" s="58">
        <v>27204.270999999997</v>
      </c>
      <c r="GM31" s="58">
        <v>26903.518999999997</v>
      </c>
      <c r="GN31" s="58">
        <v>26938.913</v>
      </c>
      <c r="GO31" s="58">
        <v>27117.275000000001</v>
      </c>
      <c r="GP31" s="58">
        <v>27001.758999999991</v>
      </c>
      <c r="GQ31" s="58">
        <v>25840.279000000006</v>
      </c>
      <c r="GR31" s="58">
        <v>25608.686000000005</v>
      </c>
      <c r="GS31" s="58">
        <v>25503.579000000005</v>
      </c>
      <c r="GT31" s="58">
        <v>25276.145999999993</v>
      </c>
      <c r="GU31" s="58">
        <v>25914.181000000004</v>
      </c>
      <c r="GV31" s="58">
        <v>25965.417000000009</v>
      </c>
      <c r="GW31" s="58">
        <v>25986.652000000009</v>
      </c>
      <c r="GX31" s="58">
        <v>26317.552</v>
      </c>
      <c r="GY31" s="58">
        <v>26635.845000000008</v>
      </c>
      <c r="GZ31" s="58">
        <v>26495.080000000005</v>
      </c>
      <c r="HA31" s="58">
        <v>26629.58400000001</v>
      </c>
      <c r="HB31" s="58">
        <v>26414.404000000006</v>
      </c>
      <c r="HC31" s="58">
        <v>25387.383999999998</v>
      </c>
      <c r="HD31" s="58">
        <f t="shared" ref="HD31" si="7">HD32</f>
        <v>25272.937999999998</v>
      </c>
    </row>
    <row r="32" spans="1:212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  <c r="FX32" s="35">
        <v>32547.446000000004</v>
      </c>
      <c r="FY32" s="35">
        <v>32755.229000000003</v>
      </c>
      <c r="FZ32" s="35">
        <v>32418.033000000003</v>
      </c>
      <c r="GA32" s="35">
        <v>32252.135999999999</v>
      </c>
      <c r="GB32" s="35">
        <v>32220.957999999995</v>
      </c>
      <c r="GC32" s="35">
        <v>32386.938000000002</v>
      </c>
      <c r="GD32" s="33">
        <v>31596.59299999999</v>
      </c>
      <c r="GE32" s="35">
        <v>31256.503000000001</v>
      </c>
      <c r="GF32" s="35">
        <v>31122.052</v>
      </c>
      <c r="GG32" s="35">
        <v>31139.412</v>
      </c>
      <c r="GH32" s="35">
        <v>30678.655000000002</v>
      </c>
      <c r="GI32" s="35">
        <v>29142.978000000003</v>
      </c>
      <c r="GJ32" s="35">
        <v>26841.303</v>
      </c>
      <c r="GK32" s="35">
        <v>27063.739000000009</v>
      </c>
      <c r="GL32" s="35">
        <v>27204.270999999997</v>
      </c>
      <c r="GM32" s="35">
        <v>26903.518999999997</v>
      </c>
      <c r="GN32" s="35">
        <v>26938.913</v>
      </c>
      <c r="GO32" s="35">
        <v>27117.275000000001</v>
      </c>
      <c r="GP32" s="35">
        <v>27001.758999999991</v>
      </c>
      <c r="GQ32" s="35">
        <v>25840.279000000006</v>
      </c>
      <c r="GR32" s="35">
        <v>25608.686000000005</v>
      </c>
      <c r="GS32" s="33">
        <v>25503.579000000005</v>
      </c>
      <c r="GT32" s="33">
        <v>25276.145999999993</v>
      </c>
      <c r="GU32" s="33">
        <v>25914.181000000004</v>
      </c>
      <c r="GV32" s="33">
        <v>25965.417000000009</v>
      </c>
      <c r="GW32" s="33">
        <v>25986.652000000009</v>
      </c>
      <c r="GX32" s="33">
        <v>26317.552</v>
      </c>
      <c r="GY32" s="35">
        <v>26635.845000000008</v>
      </c>
      <c r="GZ32" s="35">
        <v>26495.080000000005</v>
      </c>
      <c r="HA32" s="35">
        <v>26629.58400000001</v>
      </c>
      <c r="HB32" s="35">
        <v>26414.404000000006</v>
      </c>
      <c r="HC32" s="35">
        <v>25387.383999999998</v>
      </c>
      <c r="HD32" s="35">
        <f>'[1]revisedtab3&amp;4'!$AJ$36</f>
        <v>25272.937999999998</v>
      </c>
    </row>
    <row r="35" spans="202:212" x14ac:dyDescent="0.25"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 xr:uid="{00000000-0002-0000-0000-000000000000}">
      <formula1>$WZF$4:$WZF$6</formula1>
    </dataValidation>
    <dataValidation type="list" allowBlank="1" showErrorMessage="1" prompt="_x000a_" sqref="B6" xr:uid="{00000000-0002-0000-0000-000001000000}">
      <formula1>$WZG$4:$WZG$7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dcterms:created xsi:type="dcterms:W3CDTF">2016-03-10T14:57:36Z</dcterms:created>
  <dcterms:modified xsi:type="dcterms:W3CDTF">2022-08-01T23:34:54Z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